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G90" s="1"/>
  <c r="G23" s="1"/>
  <c r="G22" s="1"/>
  <c r="G224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H132"/>
  <c r="I132"/>
  <c r="J132"/>
  <c r="J13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I235" s="1"/>
  <c r="J236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J235" s="1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G261" s="1"/>
  <c r="H276"/>
  <c r="I276"/>
  <c r="J276"/>
  <c r="D277"/>
  <c r="D278"/>
  <c r="D279"/>
  <c r="D280"/>
  <c r="D281"/>
  <c r="D282"/>
  <c r="D283"/>
  <c r="D288"/>
  <c r="E289"/>
  <c r="F289"/>
  <c r="G289"/>
  <c r="D289" s="1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D311"/>
  <c r="F311"/>
  <c r="G311"/>
  <c r="H311"/>
  <c r="I311"/>
  <c r="J31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D413" s="1"/>
  <c r="I413"/>
  <c r="J413"/>
  <c r="D414"/>
  <c r="D415"/>
  <c r="D416"/>
  <c r="E417"/>
  <c r="F417"/>
  <c r="G417"/>
  <c r="H417"/>
  <c r="I417"/>
  <c r="J417"/>
  <c r="D417" s="1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F431" s="1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J430" s="1"/>
  <c r="D438"/>
  <c r="D439"/>
  <c r="D440"/>
  <c r="D441"/>
  <c r="D442"/>
  <c r="D443"/>
  <c r="D444"/>
  <c r="D445"/>
  <c r="D446"/>
  <c r="E447"/>
  <c r="F447"/>
  <c r="G447"/>
  <c r="H447"/>
  <c r="I447"/>
  <c r="J447"/>
  <c r="D447" s="1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32"/>
  <c r="D129"/>
  <c r="H102"/>
  <c r="F90"/>
  <c r="F23" s="1"/>
  <c r="F22" s="1"/>
  <c r="F224" s="1"/>
  <c r="J90"/>
  <c r="J76"/>
  <c r="D158"/>
  <c r="G431"/>
  <c r="G430" s="1"/>
  <c r="D410"/>
  <c r="H357"/>
  <c r="E357"/>
  <c r="E329"/>
  <c r="D340"/>
  <c r="G310"/>
  <c r="H200"/>
  <c r="H155"/>
  <c r="J148"/>
  <c r="D148"/>
  <c r="I90"/>
  <c r="I23" s="1"/>
  <c r="I22" s="1"/>
  <c r="D82"/>
  <c r="D55"/>
  <c r="J357"/>
  <c r="D151"/>
  <c r="D25"/>
  <c r="F176"/>
  <c r="D454"/>
  <c r="I510"/>
  <c r="G510"/>
  <c r="I481"/>
  <c r="D506"/>
  <c r="D504"/>
  <c r="J469"/>
  <c r="I469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D253"/>
  <c r="F235"/>
  <c r="D201"/>
  <c r="D134"/>
  <c r="G131"/>
  <c r="G24"/>
  <c r="J24"/>
  <c r="G177"/>
  <c r="G176"/>
  <c r="D449"/>
  <c r="E310"/>
  <c r="J310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D131"/>
  <c r="I176"/>
  <c r="H430"/>
  <c r="G480"/>
  <c r="D76"/>
  <c r="H480"/>
  <c r="D357"/>
  <c r="I480"/>
  <c r="D481"/>
  <c r="E480"/>
  <c r="D480"/>
  <c r="D24"/>
  <c r="D310"/>
  <c r="E147"/>
  <c r="D147"/>
  <c r="E234"/>
  <c r="E23"/>
  <c r="E430"/>
  <c r="E233"/>
  <c r="E22"/>
  <c r="E224"/>
  <c r="E536"/>
  <c r="D236" l="1"/>
  <c r="J409"/>
  <c r="D137"/>
  <c r="D276"/>
  <c r="I261"/>
  <c r="I234" s="1"/>
  <c r="I233" s="1"/>
  <c r="I536" s="1"/>
  <c r="F234"/>
  <c r="J23"/>
  <c r="J22" s="1"/>
  <c r="J224" s="1"/>
  <c r="D102"/>
  <c r="D110"/>
  <c r="D437"/>
  <c r="F430"/>
  <c r="D431"/>
  <c r="H409"/>
  <c r="D329"/>
  <c r="D353"/>
  <c r="D300"/>
  <c r="D297"/>
  <c r="H261"/>
  <c r="J261"/>
  <c r="D262"/>
  <c r="D255"/>
  <c r="H235"/>
  <c r="D238"/>
  <c r="G235"/>
  <c r="G234" s="1"/>
  <c r="G233" s="1"/>
  <c r="D136"/>
  <c r="H23"/>
  <c r="H22" s="1"/>
  <c r="H224" s="1"/>
  <c r="D99"/>
  <c r="D90"/>
  <c r="I224"/>
  <c r="D409" l="1"/>
  <c r="D23"/>
  <c r="D22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<sst xmlns="http://schemas.openxmlformats.org/spreadsheetml/2006/main" count="1584" uniqueCount="905">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</sst>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179" r:id="rId3" name="CommandButton1"/>
    <control shapeId="3178" r:id="rId4" name="Label8"/>
    <control shapeId="3177" r:id="rId5" name="Label7"/>
    <control shapeId="3176" r:id="rId6" name="Label6"/>
    <control shapeId="3175" r:id="rId7" name="Label5"/>
    <control shapeId="3174" r:id="rId8" name="Label4"/>
    <control shapeId="3173" r:id="rId9" name="Label3"/>
    <control shapeId="3172" r:id="rId10" name="ComboBox2"/>
    <control shapeId="3171" r:id="rId11" name="ComboBox1"/>
    <control shapeId="3170" r:id="rId12" name="Label2"/>
    <control shapeId="3169" r:id="rId13" name="Label1"/>
    <control shapeId="3161" r:id="rId14" name="CommandButton8"/>
    <control shapeId="3081" r:id="rId15" name="CommandButton5"/>
    <control shapeId="3080" r:id="rId16" name="CommandButton4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14" zoomScale="90" zoomScaleNormal="90" zoomScaleSheetLayoutView="100" workbookViewId="0">
      <selection activeCell="H139" sqref="H139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44" t="s">
        <v>520</v>
      </c>
      <c r="E5" s="145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42" t="str">
        <f>biop</f>
        <v>Сомбор</v>
      </c>
      <c r="E6" s="143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46" t="s">
        <v>545</v>
      </c>
      <c r="D9" s="146"/>
      <c r="E9" s="146"/>
      <c r="F9" s="146"/>
      <c r="G9" s="146"/>
      <c r="H9" s="146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47" t="s">
        <v>270</v>
      </c>
      <c r="B18" s="149" t="s">
        <v>271</v>
      </c>
      <c r="C18" s="149" t="s">
        <v>272</v>
      </c>
      <c r="D18" s="149" t="s">
        <v>507</v>
      </c>
      <c r="E18" s="149"/>
      <c r="F18" s="149"/>
      <c r="G18" s="149"/>
      <c r="H18" s="149"/>
      <c r="I18" s="149"/>
      <c r="J18" s="152"/>
    </row>
    <row r="19" spans="1:10">
      <c r="A19" s="148"/>
      <c r="B19" s="150"/>
      <c r="C19" s="151"/>
      <c r="D19" s="154" t="s">
        <v>512</v>
      </c>
      <c r="E19" s="150" t="s">
        <v>510</v>
      </c>
      <c r="F19" s="150"/>
      <c r="G19" s="150"/>
      <c r="H19" s="150"/>
      <c r="I19" s="150" t="s">
        <v>509</v>
      </c>
      <c r="J19" s="153" t="s">
        <v>51</v>
      </c>
    </row>
    <row r="20" spans="1:10" ht="25.5">
      <c r="A20" s="148"/>
      <c r="B20" s="150"/>
      <c r="C20" s="151"/>
      <c r="D20" s="154"/>
      <c r="E20" s="98" t="s">
        <v>226</v>
      </c>
      <c r="F20" s="98" t="s">
        <v>227</v>
      </c>
      <c r="G20" s="98" t="s">
        <v>508</v>
      </c>
      <c r="H20" s="98" t="s">
        <v>50</v>
      </c>
      <c r="I20" s="150"/>
      <c r="J20" s="153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1136187</v>
      </c>
      <c r="E22" s="69">
        <f t="shared" ref="E22:J22" si="0">E23+E147</f>
        <v>0</v>
      </c>
      <c r="F22" s="69">
        <f t="shared" si="0"/>
        <v>7400</v>
      </c>
      <c r="G22" s="69">
        <f t="shared" si="0"/>
        <v>31913</v>
      </c>
      <c r="H22" s="69">
        <f t="shared" si="0"/>
        <v>1038299</v>
      </c>
      <c r="I22" s="69">
        <f t="shared" si="0"/>
        <v>20568</v>
      </c>
      <c r="J22" s="70">
        <f t="shared" si="0"/>
        <v>38007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1136187</v>
      </c>
      <c r="E23" s="69">
        <f t="shared" ref="E23:J23" si="2">E24+E76+E90+E102+E131+E136+E140</f>
        <v>0</v>
      </c>
      <c r="F23" s="69">
        <f t="shared" si="2"/>
        <v>7400</v>
      </c>
      <c r="G23" s="69">
        <f t="shared" si="2"/>
        <v>31913</v>
      </c>
      <c r="H23" s="69">
        <f t="shared" si="2"/>
        <v>1038299</v>
      </c>
      <c r="I23" s="69">
        <f t="shared" si="2"/>
        <v>20568</v>
      </c>
      <c r="J23" s="70">
        <f t="shared" si="2"/>
        <v>38007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5" t="s">
        <v>270</v>
      </c>
      <c r="B27" s="156" t="s">
        <v>271</v>
      </c>
      <c r="C27" s="157" t="s">
        <v>272</v>
      </c>
      <c r="D27" s="150" t="s">
        <v>507</v>
      </c>
      <c r="E27" s="150"/>
      <c r="F27" s="150"/>
      <c r="G27" s="150"/>
      <c r="H27" s="150"/>
      <c r="I27" s="150"/>
      <c r="J27" s="153"/>
    </row>
    <row r="28" spans="1:10">
      <c r="A28" s="155"/>
      <c r="B28" s="156"/>
      <c r="C28" s="157"/>
      <c r="D28" s="154" t="s">
        <v>512</v>
      </c>
      <c r="E28" s="150" t="s">
        <v>510</v>
      </c>
      <c r="F28" s="150"/>
      <c r="G28" s="150"/>
      <c r="H28" s="150"/>
      <c r="I28" s="150" t="s">
        <v>509</v>
      </c>
      <c r="J28" s="153" t="s">
        <v>51</v>
      </c>
    </row>
    <row r="29" spans="1:10" ht="25.5">
      <c r="A29" s="155"/>
      <c r="B29" s="156"/>
      <c r="C29" s="157"/>
      <c r="D29" s="154"/>
      <c r="E29" s="98" t="s">
        <v>226</v>
      </c>
      <c r="F29" s="98" t="s">
        <v>227</v>
      </c>
      <c r="G29" s="98" t="s">
        <v>508</v>
      </c>
      <c r="H29" s="98" t="s">
        <v>50</v>
      </c>
      <c r="I29" s="150"/>
      <c r="J29" s="153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5" t="s">
        <v>270</v>
      </c>
      <c r="B59" s="156" t="s">
        <v>271</v>
      </c>
      <c r="C59" s="157" t="s">
        <v>272</v>
      </c>
      <c r="D59" s="150" t="s">
        <v>507</v>
      </c>
      <c r="E59" s="150"/>
      <c r="F59" s="150"/>
      <c r="G59" s="150"/>
      <c r="H59" s="150"/>
      <c r="I59" s="150"/>
      <c r="J59" s="153"/>
    </row>
    <row r="60" spans="1:10">
      <c r="A60" s="155"/>
      <c r="B60" s="156"/>
      <c r="C60" s="157"/>
      <c r="D60" s="154" t="s">
        <v>512</v>
      </c>
      <c r="E60" s="150" t="s">
        <v>510</v>
      </c>
      <c r="F60" s="150"/>
      <c r="G60" s="150"/>
      <c r="H60" s="150"/>
      <c r="I60" s="150" t="s">
        <v>509</v>
      </c>
      <c r="J60" s="153" t="s">
        <v>51</v>
      </c>
    </row>
    <row r="61" spans="1:10" ht="25.5">
      <c r="A61" s="155"/>
      <c r="B61" s="156"/>
      <c r="C61" s="157"/>
      <c r="D61" s="154"/>
      <c r="E61" s="98" t="s">
        <v>226</v>
      </c>
      <c r="F61" s="98" t="s">
        <v>227</v>
      </c>
      <c r="G61" s="98" t="s">
        <v>508</v>
      </c>
      <c r="H61" s="98" t="s">
        <v>50</v>
      </c>
      <c r="I61" s="150"/>
      <c r="J61" s="153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5" t="s">
        <v>270</v>
      </c>
      <c r="B86" s="156" t="s">
        <v>271</v>
      </c>
      <c r="C86" s="157" t="s">
        <v>272</v>
      </c>
      <c r="D86" s="150" t="s">
        <v>507</v>
      </c>
      <c r="E86" s="150"/>
      <c r="F86" s="150"/>
      <c r="G86" s="150"/>
      <c r="H86" s="150"/>
      <c r="I86" s="150"/>
      <c r="J86" s="153"/>
    </row>
    <row r="87" spans="1:10">
      <c r="A87" s="155"/>
      <c r="B87" s="156"/>
      <c r="C87" s="157"/>
      <c r="D87" s="154" t="s">
        <v>512</v>
      </c>
      <c r="E87" s="150" t="s">
        <v>510</v>
      </c>
      <c r="F87" s="150"/>
      <c r="G87" s="150"/>
      <c r="H87" s="150"/>
      <c r="I87" s="150" t="s">
        <v>509</v>
      </c>
      <c r="J87" s="153" t="s">
        <v>51</v>
      </c>
    </row>
    <row r="88" spans="1:10" ht="25.5">
      <c r="A88" s="155"/>
      <c r="B88" s="156"/>
      <c r="C88" s="157"/>
      <c r="D88" s="154"/>
      <c r="E88" s="98" t="s">
        <v>226</v>
      </c>
      <c r="F88" s="98" t="s">
        <v>227</v>
      </c>
      <c r="G88" s="98" t="s">
        <v>508</v>
      </c>
      <c r="H88" s="98" t="s">
        <v>50</v>
      </c>
      <c r="I88" s="150"/>
      <c r="J88" s="153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59881</v>
      </c>
      <c r="E90" s="16">
        <f t="shared" ref="E90:J90" si="16">E91+E94+E99</f>
        <v>0</v>
      </c>
      <c r="F90" s="16">
        <f t="shared" si="16"/>
        <v>7400</v>
      </c>
      <c r="G90" s="16">
        <f t="shared" si="16"/>
        <v>31913</v>
      </c>
      <c r="H90" s="16">
        <f t="shared" si="16"/>
        <v>0</v>
      </c>
      <c r="I90" s="16">
        <f t="shared" si="16"/>
        <v>20568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20568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20568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20568</v>
      </c>
      <c r="E95" s="18"/>
      <c r="F95" s="18"/>
      <c r="G95" s="18"/>
      <c r="H95" s="18"/>
      <c r="I95" s="18">
        <v>20568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39313</v>
      </c>
      <c r="E99" s="16">
        <f t="shared" ref="E99:J99" si="19">E100+E101</f>
        <v>0</v>
      </c>
      <c r="F99" s="16">
        <f t="shared" si="19"/>
        <v>7400</v>
      </c>
      <c r="G99" s="16">
        <f t="shared" si="19"/>
        <v>31913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39313</v>
      </c>
      <c r="E100" s="18"/>
      <c r="F100" s="18">
        <v>7400</v>
      </c>
      <c r="G100" s="18">
        <v>31913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38007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38007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38007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38007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38007</v>
      </c>
      <c r="E113" s="18"/>
      <c r="F113" s="18"/>
      <c r="G113" s="18"/>
      <c r="H113" s="18"/>
      <c r="I113" s="18"/>
      <c r="J113" s="20">
        <v>38007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5" t="s">
        <v>270</v>
      </c>
      <c r="B116" s="156" t="s">
        <v>271</v>
      </c>
      <c r="C116" s="157" t="s">
        <v>272</v>
      </c>
      <c r="D116" s="150" t="s">
        <v>507</v>
      </c>
      <c r="E116" s="150"/>
      <c r="F116" s="150"/>
      <c r="G116" s="150"/>
      <c r="H116" s="150"/>
      <c r="I116" s="150"/>
      <c r="J116" s="153"/>
    </row>
    <row r="117" spans="1:10">
      <c r="A117" s="155"/>
      <c r="B117" s="156"/>
      <c r="C117" s="157"/>
      <c r="D117" s="154" t="s">
        <v>512</v>
      </c>
      <c r="E117" s="150" t="s">
        <v>510</v>
      </c>
      <c r="F117" s="150"/>
      <c r="G117" s="150"/>
      <c r="H117" s="150"/>
      <c r="I117" s="150" t="s">
        <v>509</v>
      </c>
      <c r="J117" s="153" t="s">
        <v>51</v>
      </c>
    </row>
    <row r="118" spans="1:10" ht="25.5">
      <c r="A118" s="155"/>
      <c r="B118" s="156"/>
      <c r="C118" s="157"/>
      <c r="D118" s="154"/>
      <c r="E118" s="98" t="s">
        <v>226</v>
      </c>
      <c r="F118" s="98" t="s">
        <v>227</v>
      </c>
      <c r="G118" s="98" t="s">
        <v>508</v>
      </c>
      <c r="H118" s="98" t="s">
        <v>50</v>
      </c>
      <c r="I118" s="150"/>
      <c r="J118" s="153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0</v>
      </c>
      <c r="E131" s="69">
        <f t="shared" ref="E131:J131" si="27">E132+E134</f>
        <v>0</v>
      </c>
      <c r="F131" s="69">
        <f t="shared" si="27"/>
        <v>0</v>
      </c>
      <c r="G131" s="69">
        <f t="shared" si="27"/>
        <v>0</v>
      </c>
      <c r="H131" s="69">
        <f t="shared" si="27"/>
        <v>0</v>
      </c>
      <c r="I131" s="69">
        <f t="shared" si="27"/>
        <v>0</v>
      </c>
      <c r="J131" s="70">
        <f t="shared" si="27"/>
        <v>0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0</v>
      </c>
      <c r="E132" s="69">
        <f t="shared" ref="E132:J132" si="28">E133</f>
        <v>0</v>
      </c>
      <c r="F132" s="69">
        <f t="shared" si="28"/>
        <v>0</v>
      </c>
      <c r="G132" s="69">
        <f t="shared" si="28"/>
        <v>0</v>
      </c>
      <c r="H132" s="69">
        <f t="shared" si="28"/>
        <v>0</v>
      </c>
      <c r="I132" s="69">
        <f t="shared" si="28"/>
        <v>0</v>
      </c>
      <c r="J132" s="70">
        <f t="shared" si="28"/>
        <v>0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0</v>
      </c>
      <c r="E133" s="18"/>
      <c r="F133" s="18"/>
      <c r="G133" s="18"/>
      <c r="H133" s="18"/>
      <c r="I133" s="18"/>
      <c r="J133" s="20"/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1038299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1038299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1038299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1038299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1038299</v>
      </c>
      <c r="E138" s="18"/>
      <c r="F138" s="18"/>
      <c r="G138" s="18"/>
      <c r="H138" s="18">
        <v>1038299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5" t="s">
        <v>270</v>
      </c>
      <c r="B142" s="156" t="s">
        <v>271</v>
      </c>
      <c r="C142" s="157" t="s">
        <v>272</v>
      </c>
      <c r="D142" s="150" t="s">
        <v>507</v>
      </c>
      <c r="E142" s="150"/>
      <c r="F142" s="150"/>
      <c r="G142" s="150"/>
      <c r="H142" s="150"/>
      <c r="I142" s="150"/>
      <c r="J142" s="153"/>
    </row>
    <row r="143" spans="1:10">
      <c r="A143" s="155"/>
      <c r="B143" s="156"/>
      <c r="C143" s="157"/>
      <c r="D143" s="154" t="s">
        <v>512</v>
      </c>
      <c r="E143" s="150" t="s">
        <v>510</v>
      </c>
      <c r="F143" s="150"/>
      <c r="G143" s="150"/>
      <c r="H143" s="150"/>
      <c r="I143" s="150" t="s">
        <v>509</v>
      </c>
      <c r="J143" s="153" t="s">
        <v>51</v>
      </c>
    </row>
    <row r="144" spans="1:10" ht="25.5">
      <c r="A144" s="155"/>
      <c r="B144" s="156"/>
      <c r="C144" s="157"/>
      <c r="D144" s="154"/>
      <c r="E144" s="98" t="s">
        <v>226</v>
      </c>
      <c r="F144" s="98" t="s">
        <v>227</v>
      </c>
      <c r="G144" s="98" t="s">
        <v>508</v>
      </c>
      <c r="H144" s="98" t="s">
        <v>50</v>
      </c>
      <c r="I144" s="150"/>
      <c r="J144" s="153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5" t="s">
        <v>270</v>
      </c>
      <c r="B169" s="156" t="s">
        <v>271</v>
      </c>
      <c r="C169" s="157" t="s">
        <v>272</v>
      </c>
      <c r="D169" s="150" t="s">
        <v>507</v>
      </c>
      <c r="E169" s="150"/>
      <c r="F169" s="150"/>
      <c r="G169" s="150"/>
      <c r="H169" s="150"/>
      <c r="I169" s="150"/>
      <c r="J169" s="153"/>
    </row>
    <row r="170" spans="1:11">
      <c r="A170" s="155"/>
      <c r="B170" s="156"/>
      <c r="C170" s="157"/>
      <c r="D170" s="154" t="s">
        <v>512</v>
      </c>
      <c r="E170" s="150" t="s">
        <v>510</v>
      </c>
      <c r="F170" s="150"/>
      <c r="G170" s="150"/>
      <c r="H170" s="150"/>
      <c r="I170" s="150" t="s">
        <v>509</v>
      </c>
      <c r="J170" s="153" t="s">
        <v>51</v>
      </c>
    </row>
    <row r="171" spans="1:11" ht="25.5">
      <c r="A171" s="155"/>
      <c r="B171" s="156"/>
      <c r="C171" s="157"/>
      <c r="D171" s="154"/>
      <c r="E171" s="98" t="s">
        <v>226</v>
      </c>
      <c r="F171" s="98" t="s">
        <v>227</v>
      </c>
      <c r="G171" s="98" t="s">
        <v>508</v>
      </c>
      <c r="H171" s="98" t="s">
        <v>50</v>
      </c>
      <c r="I171" s="150"/>
      <c r="J171" s="153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5" t="s">
        <v>270</v>
      </c>
      <c r="B195" s="156" t="s">
        <v>271</v>
      </c>
      <c r="C195" s="157" t="s">
        <v>272</v>
      </c>
      <c r="D195" s="150" t="s">
        <v>507</v>
      </c>
      <c r="E195" s="150"/>
      <c r="F195" s="150"/>
      <c r="G195" s="150"/>
      <c r="H195" s="150"/>
      <c r="I195" s="150"/>
      <c r="J195" s="153"/>
    </row>
    <row r="196" spans="1:10">
      <c r="A196" s="155"/>
      <c r="B196" s="156"/>
      <c r="C196" s="157"/>
      <c r="D196" s="154" t="s">
        <v>512</v>
      </c>
      <c r="E196" s="150" t="s">
        <v>510</v>
      </c>
      <c r="F196" s="150"/>
      <c r="G196" s="150"/>
      <c r="H196" s="150"/>
      <c r="I196" s="150" t="s">
        <v>509</v>
      </c>
      <c r="J196" s="153" t="s">
        <v>51</v>
      </c>
    </row>
    <row r="197" spans="1:10" ht="25.5">
      <c r="A197" s="155"/>
      <c r="B197" s="156"/>
      <c r="C197" s="157"/>
      <c r="D197" s="154"/>
      <c r="E197" s="98" t="s">
        <v>226</v>
      </c>
      <c r="F197" s="98" t="s">
        <v>227</v>
      </c>
      <c r="G197" s="98" t="s">
        <v>508</v>
      </c>
      <c r="H197" s="98" t="s">
        <v>50</v>
      </c>
      <c r="I197" s="150"/>
      <c r="J197" s="153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5" t="s">
        <v>270</v>
      </c>
      <c r="B217" s="156" t="s">
        <v>271</v>
      </c>
      <c r="C217" s="157" t="s">
        <v>272</v>
      </c>
      <c r="D217" s="150" t="s">
        <v>507</v>
      </c>
      <c r="E217" s="150"/>
      <c r="F217" s="150"/>
      <c r="G217" s="150"/>
      <c r="H217" s="150"/>
      <c r="I217" s="150"/>
      <c r="J217" s="153"/>
    </row>
    <row r="218" spans="1:10">
      <c r="A218" s="155"/>
      <c r="B218" s="156"/>
      <c r="C218" s="157"/>
      <c r="D218" s="154" t="s">
        <v>512</v>
      </c>
      <c r="E218" s="150" t="s">
        <v>510</v>
      </c>
      <c r="F218" s="150"/>
      <c r="G218" s="150"/>
      <c r="H218" s="150"/>
      <c r="I218" s="150" t="s">
        <v>509</v>
      </c>
      <c r="J218" s="153" t="s">
        <v>51</v>
      </c>
    </row>
    <row r="219" spans="1:10" ht="25.5">
      <c r="A219" s="155"/>
      <c r="B219" s="156"/>
      <c r="C219" s="157"/>
      <c r="D219" s="154"/>
      <c r="E219" s="98" t="s">
        <v>226</v>
      </c>
      <c r="F219" s="98" t="s">
        <v>227</v>
      </c>
      <c r="G219" s="98" t="s">
        <v>508</v>
      </c>
      <c r="H219" s="98" t="s">
        <v>50</v>
      </c>
      <c r="I219" s="150"/>
      <c r="J219" s="153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1136187</v>
      </c>
      <c r="E224" s="21">
        <f t="shared" ref="E224:J224" si="59">E22+E176</f>
        <v>0</v>
      </c>
      <c r="F224" s="21">
        <f t="shared" si="59"/>
        <v>7400</v>
      </c>
      <c r="G224" s="21">
        <f t="shared" si="59"/>
        <v>31913</v>
      </c>
      <c r="H224" s="21">
        <f t="shared" si="59"/>
        <v>1038299</v>
      </c>
      <c r="I224" s="21">
        <f t="shared" si="59"/>
        <v>20568</v>
      </c>
      <c r="J224" s="22">
        <f t="shared" si="59"/>
        <v>38007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63" t="s">
        <v>270</v>
      </c>
      <c r="B229" s="160" t="s">
        <v>271</v>
      </c>
      <c r="C229" s="160" t="s">
        <v>272</v>
      </c>
      <c r="D229" s="160" t="s">
        <v>511</v>
      </c>
      <c r="E229" s="161"/>
      <c r="F229" s="161"/>
      <c r="G229" s="161"/>
      <c r="H229" s="161"/>
      <c r="I229" s="161"/>
      <c r="J229" s="162"/>
    </row>
    <row r="230" spans="1:10">
      <c r="A230" s="164"/>
      <c r="B230" s="159"/>
      <c r="C230" s="170"/>
      <c r="D230" s="158" t="s">
        <v>513</v>
      </c>
      <c r="E230" s="158" t="s">
        <v>196</v>
      </c>
      <c r="F230" s="159"/>
      <c r="G230" s="159"/>
      <c r="H230" s="159"/>
      <c r="I230" s="158" t="s">
        <v>509</v>
      </c>
      <c r="J230" s="166" t="s">
        <v>51</v>
      </c>
    </row>
    <row r="231" spans="1:10" ht="25.5">
      <c r="A231" s="164"/>
      <c r="B231" s="159"/>
      <c r="C231" s="170"/>
      <c r="D231" s="159"/>
      <c r="E231" s="90" t="s">
        <v>169</v>
      </c>
      <c r="F231" s="90" t="s">
        <v>227</v>
      </c>
      <c r="G231" s="90" t="s">
        <v>508</v>
      </c>
      <c r="H231" s="90" t="s">
        <v>50</v>
      </c>
      <c r="I231" s="159"/>
      <c r="J231" s="165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1136187</v>
      </c>
      <c r="E233" s="16">
        <f t="shared" ref="E233:J233" si="61">E234+E430</f>
        <v>0</v>
      </c>
      <c r="F233" s="16">
        <f t="shared" si="61"/>
        <v>7400</v>
      </c>
      <c r="G233" s="16">
        <f t="shared" si="61"/>
        <v>31913</v>
      </c>
      <c r="H233" s="16">
        <f t="shared" si="61"/>
        <v>1038299</v>
      </c>
      <c r="I233" s="16">
        <f t="shared" si="61"/>
        <v>20568</v>
      </c>
      <c r="J233" s="17">
        <f t="shared" si="61"/>
        <v>38007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1107127</v>
      </c>
      <c r="E234" s="16">
        <f t="shared" ref="E234:J234" si="62">E235+E261+E310+E329+E357+E370+E390+E409</f>
        <v>0</v>
      </c>
      <c r="F234" s="16">
        <f t="shared" si="62"/>
        <v>806</v>
      </c>
      <c r="G234" s="16">
        <f t="shared" si="62"/>
        <v>27720</v>
      </c>
      <c r="H234" s="16">
        <f t="shared" si="62"/>
        <v>1038299</v>
      </c>
      <c r="I234" s="16">
        <f t="shared" si="62"/>
        <v>11010</v>
      </c>
      <c r="J234" s="17">
        <f t="shared" si="62"/>
        <v>29292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935789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8800</v>
      </c>
      <c r="H235" s="16">
        <f t="shared" si="63"/>
        <v>910473</v>
      </c>
      <c r="I235" s="16">
        <f t="shared" si="63"/>
        <v>589</v>
      </c>
      <c r="J235" s="17">
        <f t="shared" si="63"/>
        <v>15927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748310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7043</v>
      </c>
      <c r="H236" s="16">
        <f t="shared" si="64"/>
        <v>729151</v>
      </c>
      <c r="I236" s="16">
        <f t="shared" si="64"/>
        <v>505</v>
      </c>
      <c r="J236" s="17">
        <f t="shared" si="64"/>
        <v>11611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748310</v>
      </c>
      <c r="E237" s="18"/>
      <c r="F237" s="18"/>
      <c r="G237" s="18">
        <v>7043</v>
      </c>
      <c r="H237" s="18">
        <v>729151</v>
      </c>
      <c r="I237" s="18">
        <v>505</v>
      </c>
      <c r="J237" s="20">
        <v>11611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122856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1757</v>
      </c>
      <c r="H238" s="16">
        <f t="shared" si="65"/>
        <v>118699</v>
      </c>
      <c r="I238" s="16">
        <f t="shared" si="65"/>
        <v>84</v>
      </c>
      <c r="J238" s="17">
        <f t="shared" si="65"/>
        <v>2316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87747</v>
      </c>
      <c r="E239" s="18"/>
      <c r="F239" s="18"/>
      <c r="G239" s="18">
        <v>1330</v>
      </c>
      <c r="H239" s="18">
        <v>84785</v>
      </c>
      <c r="I239" s="18">
        <v>52</v>
      </c>
      <c r="J239" s="20">
        <v>1580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35109</v>
      </c>
      <c r="E240" s="18"/>
      <c r="F240" s="18"/>
      <c r="G240" s="18">
        <v>427</v>
      </c>
      <c r="H240" s="18">
        <v>33914</v>
      </c>
      <c r="I240" s="18">
        <v>32</v>
      </c>
      <c r="J240" s="20">
        <v>736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630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630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630</v>
      </c>
      <c r="E243" s="18"/>
      <c r="F243" s="18"/>
      <c r="G243" s="18"/>
      <c r="H243" s="18">
        <v>630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11800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11800</v>
      </c>
      <c r="I244" s="16">
        <f t="shared" si="67"/>
        <v>0</v>
      </c>
      <c r="J244" s="17">
        <f t="shared" si="67"/>
        <v>0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9300</v>
      </c>
      <c r="E247" s="18"/>
      <c r="F247" s="18"/>
      <c r="G247" s="18"/>
      <c r="H247" s="18">
        <v>9300</v>
      </c>
      <c r="I247" s="18"/>
      <c r="J247" s="20"/>
    </row>
    <row r="248" spans="1:10" ht="12.75" customHeight="1">
      <c r="A248" s="167" t="s">
        <v>270</v>
      </c>
      <c r="B248" s="168" t="s">
        <v>271</v>
      </c>
      <c r="C248" s="169" t="s">
        <v>272</v>
      </c>
      <c r="D248" s="158" t="s">
        <v>511</v>
      </c>
      <c r="E248" s="159"/>
      <c r="F248" s="159"/>
      <c r="G248" s="159"/>
      <c r="H248" s="159"/>
      <c r="I248" s="159"/>
      <c r="J248" s="165"/>
    </row>
    <row r="249" spans="1:10" ht="12.75" customHeight="1">
      <c r="A249" s="167"/>
      <c r="B249" s="168"/>
      <c r="C249" s="169"/>
      <c r="D249" s="158" t="s">
        <v>513</v>
      </c>
      <c r="E249" s="158" t="s">
        <v>196</v>
      </c>
      <c r="F249" s="159"/>
      <c r="G249" s="159"/>
      <c r="H249" s="159"/>
      <c r="I249" s="158" t="s">
        <v>509</v>
      </c>
      <c r="J249" s="166" t="s">
        <v>51</v>
      </c>
    </row>
    <row r="250" spans="1:10" ht="25.5">
      <c r="A250" s="167"/>
      <c r="B250" s="168"/>
      <c r="C250" s="169"/>
      <c r="D250" s="159"/>
      <c r="E250" s="90" t="s">
        <v>169</v>
      </c>
      <c r="F250" s="90" t="s">
        <v>227</v>
      </c>
      <c r="G250" s="90" t="s">
        <v>508</v>
      </c>
      <c r="H250" s="90" t="s">
        <v>50</v>
      </c>
      <c r="I250" s="159"/>
      <c r="J250" s="165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2500</v>
      </c>
      <c r="E252" s="18"/>
      <c r="F252" s="18"/>
      <c r="G252" s="18"/>
      <c r="H252" s="18">
        <v>2500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38491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36991</v>
      </c>
      <c r="I253" s="16">
        <f t="shared" si="68"/>
        <v>0</v>
      </c>
      <c r="J253" s="17">
        <f t="shared" si="68"/>
        <v>1500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38491</v>
      </c>
      <c r="E254" s="18"/>
      <c r="F254" s="18"/>
      <c r="G254" s="18"/>
      <c r="H254" s="18">
        <v>36991</v>
      </c>
      <c r="I254" s="18"/>
      <c r="J254" s="20">
        <v>1500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13702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13202</v>
      </c>
      <c r="I255" s="41">
        <f t="shared" si="69"/>
        <v>0</v>
      </c>
      <c r="J255" s="42">
        <f t="shared" si="69"/>
        <v>500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13702</v>
      </c>
      <c r="E256" s="18"/>
      <c r="F256" s="18"/>
      <c r="G256" s="18"/>
      <c r="H256" s="18">
        <v>13202</v>
      </c>
      <c r="I256" s="18"/>
      <c r="J256" s="20">
        <v>500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168271</v>
      </c>
      <c r="E261" s="16">
        <f t="shared" ref="E261:J261" si="72">E262+E270+E276+E289+E297+E300</f>
        <v>0</v>
      </c>
      <c r="F261" s="16">
        <f t="shared" si="72"/>
        <v>0</v>
      </c>
      <c r="G261" s="16">
        <f t="shared" si="72"/>
        <v>17764</v>
      </c>
      <c r="H261" s="16">
        <f t="shared" si="72"/>
        <v>127726</v>
      </c>
      <c r="I261" s="16">
        <f t="shared" si="72"/>
        <v>10421</v>
      </c>
      <c r="J261" s="17">
        <f t="shared" si="72"/>
        <v>12360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35681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33680</v>
      </c>
      <c r="I262" s="16">
        <f t="shared" si="73"/>
        <v>1191</v>
      </c>
      <c r="J262" s="17">
        <f t="shared" si="73"/>
        <v>810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1650</v>
      </c>
      <c r="E263" s="18"/>
      <c r="F263" s="18"/>
      <c r="G263" s="18"/>
      <c r="H263" s="18">
        <v>1150</v>
      </c>
      <c r="I263" s="18">
        <v>400</v>
      </c>
      <c r="J263" s="20">
        <v>100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23540</v>
      </c>
      <c r="E264" s="18"/>
      <c r="F264" s="18"/>
      <c r="G264" s="18"/>
      <c r="H264" s="18">
        <v>22890</v>
      </c>
      <c r="I264" s="18"/>
      <c r="J264" s="20">
        <v>650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4951</v>
      </c>
      <c r="E265" s="18"/>
      <c r="F265" s="18"/>
      <c r="G265" s="18"/>
      <c r="H265" s="18">
        <v>4310</v>
      </c>
      <c r="I265" s="18">
        <v>591</v>
      </c>
      <c r="J265" s="20">
        <v>50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4210</v>
      </c>
      <c r="E266" s="18"/>
      <c r="F266" s="18"/>
      <c r="G266" s="18"/>
      <c r="H266" s="18">
        <v>4010</v>
      </c>
      <c r="I266" s="18">
        <v>200</v>
      </c>
      <c r="J266" s="20"/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1320</v>
      </c>
      <c r="E267" s="18"/>
      <c r="F267" s="18"/>
      <c r="G267" s="18"/>
      <c r="H267" s="18">
        <v>1320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10</v>
      </c>
      <c r="E268" s="18"/>
      <c r="F268" s="18"/>
      <c r="G268" s="18"/>
      <c r="H268" s="18">
        <v>0</v>
      </c>
      <c r="I268" s="18"/>
      <c r="J268" s="20">
        <v>10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1325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870</v>
      </c>
      <c r="I270" s="16">
        <f t="shared" si="74"/>
        <v>10</v>
      </c>
      <c r="J270" s="17">
        <f t="shared" si="74"/>
        <v>445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50</v>
      </c>
      <c r="E271" s="18"/>
      <c r="F271" s="18"/>
      <c r="G271" s="18"/>
      <c r="H271" s="18"/>
      <c r="I271" s="18"/>
      <c r="J271" s="20">
        <v>50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55</v>
      </c>
      <c r="E272" s="18"/>
      <c r="F272" s="18"/>
      <c r="G272" s="18"/>
      <c r="H272" s="18"/>
      <c r="I272" s="18">
        <v>10</v>
      </c>
      <c r="J272" s="20">
        <v>45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1220</v>
      </c>
      <c r="E273" s="18"/>
      <c r="F273" s="18"/>
      <c r="G273" s="18"/>
      <c r="H273" s="18">
        <v>870</v>
      </c>
      <c r="I273" s="18"/>
      <c r="J273" s="20">
        <v>350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23489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2030</v>
      </c>
      <c r="H276" s="16">
        <f t="shared" si="75"/>
        <v>7721</v>
      </c>
      <c r="I276" s="16">
        <f t="shared" si="75"/>
        <v>9000</v>
      </c>
      <c r="J276" s="17">
        <f t="shared" si="75"/>
        <v>4738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3750</v>
      </c>
      <c r="E278" s="18"/>
      <c r="F278" s="18"/>
      <c r="G278" s="18"/>
      <c r="H278" s="18">
        <v>3750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1759</v>
      </c>
      <c r="E279" s="18"/>
      <c r="F279" s="18"/>
      <c r="G279" s="18"/>
      <c r="H279" s="18">
        <v>1021</v>
      </c>
      <c r="I279" s="18"/>
      <c r="J279" s="20">
        <v>738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50</v>
      </c>
      <c r="E280" s="18"/>
      <c r="F280" s="18"/>
      <c r="G280" s="18"/>
      <c r="H280" s="18">
        <v>50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14730</v>
      </c>
      <c r="E281" s="18"/>
      <c r="F281" s="18"/>
      <c r="G281" s="18">
        <v>2030</v>
      </c>
      <c r="H281" s="18">
        <v>1700</v>
      </c>
      <c r="I281" s="18">
        <v>9000</v>
      </c>
      <c r="J281" s="20">
        <v>2000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1200</v>
      </c>
      <c r="E282" s="18"/>
      <c r="F282" s="18"/>
      <c r="G282" s="18"/>
      <c r="H282" s="18">
        <v>1200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1000</v>
      </c>
      <c r="E283" s="18"/>
      <c r="F283" s="18"/>
      <c r="G283" s="18"/>
      <c r="H283" s="18"/>
      <c r="I283" s="18"/>
      <c r="J283" s="20">
        <v>1000</v>
      </c>
    </row>
    <row r="284" spans="1:10" ht="12.75" customHeight="1">
      <c r="A284" s="167" t="s">
        <v>270</v>
      </c>
      <c r="B284" s="168" t="s">
        <v>271</v>
      </c>
      <c r="C284" s="169" t="s">
        <v>272</v>
      </c>
      <c r="D284" s="158" t="s">
        <v>511</v>
      </c>
      <c r="E284" s="159"/>
      <c r="F284" s="159"/>
      <c r="G284" s="159"/>
      <c r="H284" s="159"/>
      <c r="I284" s="159"/>
      <c r="J284" s="165"/>
    </row>
    <row r="285" spans="1:10" ht="12.75" customHeight="1">
      <c r="A285" s="167"/>
      <c r="B285" s="168"/>
      <c r="C285" s="169"/>
      <c r="D285" s="158" t="s">
        <v>513</v>
      </c>
      <c r="E285" s="158" t="s">
        <v>196</v>
      </c>
      <c r="F285" s="159"/>
      <c r="G285" s="159"/>
      <c r="H285" s="159"/>
      <c r="I285" s="158" t="s">
        <v>509</v>
      </c>
      <c r="J285" s="166" t="s">
        <v>51</v>
      </c>
    </row>
    <row r="286" spans="1:10" ht="25.5">
      <c r="A286" s="167"/>
      <c r="B286" s="168"/>
      <c r="C286" s="169"/>
      <c r="D286" s="159"/>
      <c r="E286" s="90" t="s">
        <v>169</v>
      </c>
      <c r="F286" s="90" t="s">
        <v>227</v>
      </c>
      <c r="G286" s="90" t="s">
        <v>508</v>
      </c>
      <c r="H286" s="90" t="s">
        <v>50</v>
      </c>
      <c r="I286" s="159"/>
      <c r="J286" s="165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1000</v>
      </c>
      <c r="E288" s="18"/>
      <c r="F288" s="18"/>
      <c r="G288" s="18"/>
      <c r="H288" s="18">
        <v>0</v>
      </c>
      <c r="I288" s="18"/>
      <c r="J288" s="20">
        <v>1000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2290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1140</v>
      </c>
      <c r="H289" s="16">
        <f t="shared" si="76"/>
        <v>150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2290</v>
      </c>
      <c r="E292" s="18"/>
      <c r="F292" s="18"/>
      <c r="G292" s="18">
        <v>1140</v>
      </c>
      <c r="H292" s="18">
        <v>150</v>
      </c>
      <c r="I292" s="18"/>
      <c r="J292" s="20">
        <v>1000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23839</v>
      </c>
      <c r="E297" s="16">
        <f t="shared" ref="E297:J297" si="77">E298+E299</f>
        <v>0</v>
      </c>
      <c r="F297" s="16">
        <f t="shared" si="77"/>
        <v>0</v>
      </c>
      <c r="G297" s="16">
        <f t="shared" si="77"/>
        <v>14324</v>
      </c>
      <c r="H297" s="16">
        <f t="shared" si="77"/>
        <v>7447</v>
      </c>
      <c r="I297" s="16">
        <f t="shared" si="77"/>
        <v>0</v>
      </c>
      <c r="J297" s="17">
        <f t="shared" si="77"/>
        <v>2068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14924</v>
      </c>
      <c r="E298" s="18"/>
      <c r="F298" s="18"/>
      <c r="G298" s="18">
        <v>14324</v>
      </c>
      <c r="H298" s="18">
        <v>600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8915</v>
      </c>
      <c r="E299" s="18"/>
      <c r="F299" s="18"/>
      <c r="G299" s="18"/>
      <c r="H299" s="18">
        <v>6847</v>
      </c>
      <c r="I299" s="18"/>
      <c r="J299" s="20">
        <v>2068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81647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270</v>
      </c>
      <c r="H300" s="16">
        <f t="shared" si="78"/>
        <v>77858</v>
      </c>
      <c r="I300" s="16">
        <f t="shared" si="78"/>
        <v>220</v>
      </c>
      <c r="J300" s="17">
        <f t="shared" si="78"/>
        <v>3299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3500</v>
      </c>
      <c r="E301" s="18"/>
      <c r="F301" s="18"/>
      <c r="G301" s="18">
        <v>50</v>
      </c>
      <c r="H301" s="18">
        <v>3130</v>
      </c>
      <c r="I301" s="18">
        <v>220</v>
      </c>
      <c r="J301" s="20">
        <v>100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250</v>
      </c>
      <c r="E303" s="18"/>
      <c r="F303" s="18"/>
      <c r="G303" s="18"/>
      <c r="H303" s="18">
        <v>50</v>
      </c>
      <c r="I303" s="18"/>
      <c r="J303" s="20">
        <v>200</v>
      </c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18915</v>
      </c>
      <c r="E304" s="32"/>
      <c r="F304" s="32"/>
      <c r="G304" s="32"/>
      <c r="H304" s="32">
        <v>18900</v>
      </c>
      <c r="I304" s="32"/>
      <c r="J304" s="33">
        <v>15</v>
      </c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51277</v>
      </c>
      <c r="E307" s="18"/>
      <c r="F307" s="18"/>
      <c r="G307" s="18">
        <v>220</v>
      </c>
      <c r="H307" s="18">
        <v>49057</v>
      </c>
      <c r="I307" s="18"/>
      <c r="J307" s="20">
        <v>2000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3200</v>
      </c>
      <c r="E308" s="18"/>
      <c r="F308" s="18"/>
      <c r="G308" s="18"/>
      <c r="H308" s="18">
        <v>3200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4505</v>
      </c>
      <c r="E309" s="18"/>
      <c r="F309" s="18"/>
      <c r="G309" s="18"/>
      <c r="H309" s="18">
        <v>3521</v>
      </c>
      <c r="I309" s="18"/>
      <c r="J309" s="20">
        <v>984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67" t="s">
        <v>270</v>
      </c>
      <c r="B315" s="168" t="s">
        <v>271</v>
      </c>
      <c r="C315" s="169" t="s">
        <v>272</v>
      </c>
      <c r="D315" s="158" t="s">
        <v>511</v>
      </c>
      <c r="E315" s="159"/>
      <c r="F315" s="159"/>
      <c r="G315" s="159"/>
      <c r="H315" s="159"/>
      <c r="I315" s="159"/>
      <c r="J315" s="165"/>
    </row>
    <row r="316" spans="1:10" ht="12.75" customHeight="1">
      <c r="A316" s="167"/>
      <c r="B316" s="168"/>
      <c r="C316" s="169"/>
      <c r="D316" s="158" t="s">
        <v>513</v>
      </c>
      <c r="E316" s="158" t="s">
        <v>196</v>
      </c>
      <c r="F316" s="159"/>
      <c r="G316" s="159"/>
      <c r="H316" s="159"/>
      <c r="I316" s="158" t="s">
        <v>509</v>
      </c>
      <c r="J316" s="166" t="s">
        <v>51</v>
      </c>
    </row>
    <row r="317" spans="1:10" ht="25.5">
      <c r="A317" s="167"/>
      <c r="B317" s="168"/>
      <c r="C317" s="169"/>
      <c r="D317" s="159"/>
      <c r="E317" s="90" t="s">
        <v>169</v>
      </c>
      <c r="F317" s="90" t="s">
        <v>227</v>
      </c>
      <c r="G317" s="90" t="s">
        <v>508</v>
      </c>
      <c r="H317" s="90" t="s">
        <v>50</v>
      </c>
      <c r="I317" s="159"/>
      <c r="J317" s="165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420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15</v>
      </c>
      <c r="I329" s="16">
        <f t="shared" si="86"/>
        <v>0</v>
      </c>
      <c r="J329" s="17">
        <f t="shared" si="86"/>
        <v>405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67" t="s">
        <v>270</v>
      </c>
      <c r="B345" s="168" t="s">
        <v>271</v>
      </c>
      <c r="C345" s="169" t="s">
        <v>272</v>
      </c>
      <c r="D345" s="158" t="s">
        <v>511</v>
      </c>
      <c r="E345" s="159"/>
      <c r="F345" s="159"/>
      <c r="G345" s="159"/>
      <c r="H345" s="159"/>
      <c r="I345" s="159"/>
      <c r="J345" s="165"/>
    </row>
    <row r="346" spans="1:10" ht="12.75" customHeight="1">
      <c r="A346" s="167"/>
      <c r="B346" s="168"/>
      <c r="C346" s="169"/>
      <c r="D346" s="158" t="s">
        <v>513</v>
      </c>
      <c r="E346" s="158" t="s">
        <v>196</v>
      </c>
      <c r="F346" s="159"/>
      <c r="G346" s="159"/>
      <c r="H346" s="159"/>
      <c r="I346" s="158" t="s">
        <v>509</v>
      </c>
      <c r="J346" s="166" t="s">
        <v>51</v>
      </c>
    </row>
    <row r="347" spans="1:10" ht="25.5">
      <c r="A347" s="167"/>
      <c r="B347" s="168"/>
      <c r="C347" s="169"/>
      <c r="D347" s="159"/>
      <c r="E347" s="90" t="s">
        <v>169</v>
      </c>
      <c r="F347" s="90" t="s">
        <v>227</v>
      </c>
      <c r="G347" s="90" t="s">
        <v>508</v>
      </c>
      <c r="H347" s="90" t="s">
        <v>50</v>
      </c>
      <c r="I347" s="159"/>
      <c r="J347" s="165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420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15</v>
      </c>
      <c r="I353" s="16">
        <f t="shared" si="90"/>
        <v>0</v>
      </c>
      <c r="J353" s="17">
        <f t="shared" si="90"/>
        <v>405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320</v>
      </c>
      <c r="E355" s="18"/>
      <c r="F355" s="18"/>
      <c r="G355" s="18"/>
      <c r="H355" s="18">
        <v>15</v>
      </c>
      <c r="I355" s="18"/>
      <c r="J355" s="20">
        <v>305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100</v>
      </c>
      <c r="E356" s="18"/>
      <c r="F356" s="18"/>
      <c r="G356" s="18"/>
      <c r="H356" s="18">
        <v>0</v>
      </c>
      <c r="I356" s="18"/>
      <c r="J356" s="20">
        <v>100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67" t="s">
        <v>270</v>
      </c>
      <c r="B371" s="168" t="s">
        <v>271</v>
      </c>
      <c r="C371" s="169" t="s">
        <v>272</v>
      </c>
      <c r="D371" s="158" t="s">
        <v>511</v>
      </c>
      <c r="E371" s="159"/>
      <c r="F371" s="159"/>
      <c r="G371" s="159"/>
      <c r="H371" s="159"/>
      <c r="I371" s="159"/>
      <c r="J371" s="165"/>
    </row>
    <row r="372" spans="1:10" ht="12.75" customHeight="1">
      <c r="A372" s="167"/>
      <c r="B372" s="168"/>
      <c r="C372" s="169"/>
      <c r="D372" s="158" t="s">
        <v>513</v>
      </c>
      <c r="E372" s="158" t="s">
        <v>196</v>
      </c>
      <c r="F372" s="159"/>
      <c r="G372" s="159"/>
      <c r="H372" s="159"/>
      <c r="I372" s="158" t="s">
        <v>509</v>
      </c>
      <c r="J372" s="166" t="s">
        <v>51</v>
      </c>
    </row>
    <row r="373" spans="1:10" ht="25.5">
      <c r="A373" s="167"/>
      <c r="B373" s="168"/>
      <c r="C373" s="169"/>
      <c r="D373" s="159"/>
      <c r="E373" s="90" t="s">
        <v>169</v>
      </c>
      <c r="F373" s="90" t="s">
        <v>227</v>
      </c>
      <c r="G373" s="90" t="s">
        <v>508</v>
      </c>
      <c r="H373" s="90" t="s">
        <v>50</v>
      </c>
      <c r="I373" s="159"/>
      <c r="J373" s="165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67" t="s">
        <v>270</v>
      </c>
      <c r="B396" s="168" t="s">
        <v>271</v>
      </c>
      <c r="C396" s="169" t="s">
        <v>272</v>
      </c>
      <c r="D396" s="158" t="s">
        <v>511</v>
      </c>
      <c r="E396" s="159"/>
      <c r="F396" s="159"/>
      <c r="G396" s="159"/>
      <c r="H396" s="159"/>
      <c r="I396" s="159"/>
      <c r="J396" s="165"/>
    </row>
    <row r="397" spans="1:10" ht="12.75" customHeight="1">
      <c r="A397" s="167"/>
      <c r="B397" s="168"/>
      <c r="C397" s="169"/>
      <c r="D397" s="158" t="s">
        <v>513</v>
      </c>
      <c r="E397" s="158" t="s">
        <v>196</v>
      </c>
      <c r="F397" s="159"/>
      <c r="G397" s="159"/>
      <c r="H397" s="159"/>
      <c r="I397" s="158" t="s">
        <v>509</v>
      </c>
      <c r="J397" s="166" t="s">
        <v>51</v>
      </c>
    </row>
    <row r="398" spans="1:10" ht="25.5">
      <c r="A398" s="167"/>
      <c r="B398" s="168"/>
      <c r="C398" s="169"/>
      <c r="D398" s="159"/>
      <c r="E398" s="90" t="s">
        <v>169</v>
      </c>
      <c r="F398" s="90" t="s">
        <v>227</v>
      </c>
      <c r="G398" s="90" t="s">
        <v>508</v>
      </c>
      <c r="H398" s="90" t="s">
        <v>50</v>
      </c>
      <c r="I398" s="159"/>
      <c r="J398" s="165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1541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1156</v>
      </c>
      <c r="H409" s="16">
        <f t="shared" si="106"/>
        <v>85</v>
      </c>
      <c r="I409" s="16">
        <f t="shared" si="106"/>
        <v>0</v>
      </c>
      <c r="J409" s="17">
        <f t="shared" si="106"/>
        <v>300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185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85</v>
      </c>
      <c r="I413" s="16">
        <f t="shared" si="108"/>
        <v>0</v>
      </c>
      <c r="J413" s="17">
        <f t="shared" si="108"/>
        <v>100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130</v>
      </c>
      <c r="E414" s="18"/>
      <c r="F414" s="18"/>
      <c r="G414" s="18"/>
      <c r="H414" s="18">
        <v>30</v>
      </c>
      <c r="I414" s="18"/>
      <c r="J414" s="20">
        <v>100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55</v>
      </c>
      <c r="E415" s="18"/>
      <c r="F415" s="18"/>
      <c r="G415" s="18"/>
      <c r="H415" s="18">
        <v>55</v>
      </c>
      <c r="I415" s="18"/>
      <c r="J415" s="20">
        <v>0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0</v>
      </c>
      <c r="E416" s="18"/>
      <c r="F416" s="18"/>
      <c r="G416" s="18"/>
      <c r="H416" s="18"/>
      <c r="I416" s="18"/>
      <c r="J416" s="20">
        <v>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1356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1156</v>
      </c>
      <c r="H417" s="16">
        <f t="shared" si="109"/>
        <v>0</v>
      </c>
      <c r="I417" s="16">
        <f t="shared" si="109"/>
        <v>0</v>
      </c>
      <c r="J417" s="17">
        <f t="shared" si="109"/>
        <v>200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1356</v>
      </c>
      <c r="E418" s="18"/>
      <c r="F418" s="18"/>
      <c r="G418" s="18">
        <v>1156</v>
      </c>
      <c r="H418" s="18"/>
      <c r="I418" s="18"/>
      <c r="J418" s="20">
        <v>200</v>
      </c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67" t="s">
        <v>270</v>
      </c>
      <c r="B424" s="168" t="s">
        <v>271</v>
      </c>
      <c r="C424" s="169" t="s">
        <v>272</v>
      </c>
      <c r="D424" s="158" t="s">
        <v>511</v>
      </c>
      <c r="E424" s="159"/>
      <c r="F424" s="159"/>
      <c r="G424" s="159"/>
      <c r="H424" s="159"/>
      <c r="I424" s="159"/>
      <c r="J424" s="165"/>
    </row>
    <row r="425" spans="1:10" ht="12.75" customHeight="1">
      <c r="A425" s="167"/>
      <c r="B425" s="168"/>
      <c r="C425" s="169"/>
      <c r="D425" s="158" t="s">
        <v>513</v>
      </c>
      <c r="E425" s="158" t="s">
        <v>196</v>
      </c>
      <c r="F425" s="159"/>
      <c r="G425" s="159"/>
      <c r="H425" s="159"/>
      <c r="I425" s="158" t="s">
        <v>509</v>
      </c>
      <c r="J425" s="166" t="s">
        <v>51</v>
      </c>
    </row>
    <row r="426" spans="1:10" ht="25.5">
      <c r="A426" s="167"/>
      <c r="B426" s="168"/>
      <c r="C426" s="169"/>
      <c r="D426" s="159"/>
      <c r="E426" s="90" t="s">
        <v>169</v>
      </c>
      <c r="F426" s="90" t="s">
        <v>227</v>
      </c>
      <c r="G426" s="90" t="s">
        <v>508</v>
      </c>
      <c r="H426" s="90" t="s">
        <v>50</v>
      </c>
      <c r="I426" s="159"/>
      <c r="J426" s="165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29060</v>
      </c>
      <c r="E430" s="16">
        <f t="shared" ref="E430:J430" si="113">E431+E453+E466+E469+E477</f>
        <v>0</v>
      </c>
      <c r="F430" s="16">
        <f t="shared" si="113"/>
        <v>6594</v>
      </c>
      <c r="G430" s="16">
        <f t="shared" si="113"/>
        <v>4193</v>
      </c>
      <c r="H430" s="16">
        <f t="shared" si="113"/>
        <v>0</v>
      </c>
      <c r="I430" s="16">
        <f t="shared" si="113"/>
        <v>9558</v>
      </c>
      <c r="J430" s="17">
        <f t="shared" si="113"/>
        <v>8715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29060</v>
      </c>
      <c r="E431" s="16">
        <f t="shared" ref="E431:J431" si="114">E432+E437+E447+E449+E451</f>
        <v>0</v>
      </c>
      <c r="F431" s="16">
        <f t="shared" si="114"/>
        <v>6594</v>
      </c>
      <c r="G431" s="16">
        <f t="shared" si="114"/>
        <v>4193</v>
      </c>
      <c r="H431" s="16">
        <f t="shared" si="114"/>
        <v>0</v>
      </c>
      <c r="I431" s="16">
        <f t="shared" si="114"/>
        <v>9558</v>
      </c>
      <c r="J431" s="17">
        <f t="shared" si="114"/>
        <v>8715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6594</v>
      </c>
      <c r="E432" s="16">
        <f t="shared" ref="E432:J432" si="115">SUM(E433:E436)</f>
        <v>0</v>
      </c>
      <c r="F432" s="16">
        <f t="shared" si="115"/>
        <v>6594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6594</v>
      </c>
      <c r="E435" s="18"/>
      <c r="F435" s="18">
        <v>6594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21281</v>
      </c>
      <c r="E437" s="16">
        <f t="shared" ref="E437:J437" si="116">SUM(E438:E446)</f>
        <v>0</v>
      </c>
      <c r="F437" s="16">
        <f t="shared" si="116"/>
        <v>0</v>
      </c>
      <c r="G437" s="16">
        <f t="shared" si="116"/>
        <v>4193</v>
      </c>
      <c r="H437" s="16">
        <f t="shared" si="116"/>
        <v>0</v>
      </c>
      <c r="I437" s="16">
        <f t="shared" si="116"/>
        <v>9438</v>
      </c>
      <c r="J437" s="17">
        <f t="shared" si="116"/>
        <v>7650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4843</v>
      </c>
      <c r="E438" s="18"/>
      <c r="F438" s="18"/>
      <c r="G438" s="18">
        <v>713</v>
      </c>
      <c r="H438" s="18"/>
      <c r="I438" s="18">
        <v>4130</v>
      </c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6097</v>
      </c>
      <c r="E439" s="18"/>
      <c r="F439" s="18"/>
      <c r="G439" s="18"/>
      <c r="H439" s="18"/>
      <c r="I439" s="18">
        <v>3097</v>
      </c>
      <c r="J439" s="20">
        <v>3000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10341</v>
      </c>
      <c r="E442" s="18"/>
      <c r="F442" s="18"/>
      <c r="G442" s="18">
        <v>3480</v>
      </c>
      <c r="H442" s="18"/>
      <c r="I442" s="18">
        <v>2211</v>
      </c>
      <c r="J442" s="20">
        <v>4650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1185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1065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1185</v>
      </c>
      <c r="E448" s="18"/>
      <c r="F448" s="18"/>
      <c r="G448" s="18"/>
      <c r="H448" s="18"/>
      <c r="I448" s="18">
        <v>120</v>
      </c>
      <c r="J448" s="20">
        <v>1065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67" t="s">
        <v>270</v>
      </c>
      <c r="B458" s="168" t="s">
        <v>271</v>
      </c>
      <c r="C458" s="169" t="s">
        <v>272</v>
      </c>
      <c r="D458" s="158" t="s">
        <v>511</v>
      </c>
      <c r="E458" s="159"/>
      <c r="F458" s="159"/>
      <c r="G458" s="159"/>
      <c r="H458" s="159"/>
      <c r="I458" s="159"/>
      <c r="J458" s="165"/>
    </row>
    <row r="459" spans="1:10" ht="12.75" customHeight="1">
      <c r="A459" s="167"/>
      <c r="B459" s="168"/>
      <c r="C459" s="169"/>
      <c r="D459" s="158" t="s">
        <v>513</v>
      </c>
      <c r="E459" s="158" t="s">
        <v>196</v>
      </c>
      <c r="F459" s="159"/>
      <c r="G459" s="159"/>
      <c r="H459" s="159"/>
      <c r="I459" s="158" t="s">
        <v>509</v>
      </c>
      <c r="J459" s="166" t="s">
        <v>51</v>
      </c>
    </row>
    <row r="460" spans="1:10" ht="25.5">
      <c r="A460" s="167"/>
      <c r="B460" s="168"/>
      <c r="C460" s="169"/>
      <c r="D460" s="159"/>
      <c r="E460" s="90" t="s">
        <v>169</v>
      </c>
      <c r="F460" s="90" t="s">
        <v>227</v>
      </c>
      <c r="G460" s="90" t="s">
        <v>508</v>
      </c>
      <c r="H460" s="90" t="s">
        <v>50</v>
      </c>
      <c r="I460" s="159"/>
      <c r="J460" s="165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67" t="s">
        <v>270</v>
      </c>
      <c r="B486" s="168" t="s">
        <v>271</v>
      </c>
      <c r="C486" s="169" t="s">
        <v>272</v>
      </c>
      <c r="D486" s="158" t="s">
        <v>511</v>
      </c>
      <c r="E486" s="159"/>
      <c r="F486" s="159"/>
      <c r="G486" s="159"/>
      <c r="H486" s="159"/>
      <c r="I486" s="159"/>
      <c r="J486" s="165"/>
    </row>
    <row r="487" spans="1:10" ht="12.75" customHeight="1">
      <c r="A487" s="167"/>
      <c r="B487" s="168"/>
      <c r="C487" s="169"/>
      <c r="D487" s="158" t="s">
        <v>513</v>
      </c>
      <c r="E487" s="158" t="s">
        <v>196</v>
      </c>
      <c r="F487" s="159"/>
      <c r="G487" s="159"/>
      <c r="H487" s="159"/>
      <c r="I487" s="158" t="s">
        <v>509</v>
      </c>
      <c r="J487" s="166" t="s">
        <v>51</v>
      </c>
    </row>
    <row r="488" spans="1:10" ht="25.5">
      <c r="A488" s="167"/>
      <c r="B488" s="168"/>
      <c r="C488" s="169"/>
      <c r="D488" s="159"/>
      <c r="E488" s="90" t="s">
        <v>169</v>
      </c>
      <c r="F488" s="90" t="s">
        <v>227</v>
      </c>
      <c r="G488" s="90" t="s">
        <v>508</v>
      </c>
      <c r="H488" s="90" t="s">
        <v>50</v>
      </c>
      <c r="I488" s="159"/>
      <c r="J488" s="165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67" t="s">
        <v>270</v>
      </c>
      <c r="B513" s="168" t="s">
        <v>271</v>
      </c>
      <c r="C513" s="169" t="s">
        <v>272</v>
      </c>
      <c r="D513" s="158" t="s">
        <v>511</v>
      </c>
      <c r="E513" s="159"/>
      <c r="F513" s="159"/>
      <c r="G513" s="159"/>
      <c r="H513" s="159"/>
      <c r="I513" s="159"/>
      <c r="J513" s="165"/>
    </row>
    <row r="514" spans="1:10" ht="12.75" customHeight="1">
      <c r="A514" s="167"/>
      <c r="B514" s="168"/>
      <c r="C514" s="169"/>
      <c r="D514" s="158" t="s">
        <v>513</v>
      </c>
      <c r="E514" s="158" t="s">
        <v>196</v>
      </c>
      <c r="F514" s="159"/>
      <c r="G514" s="159"/>
      <c r="H514" s="159"/>
      <c r="I514" s="158" t="s">
        <v>509</v>
      </c>
      <c r="J514" s="166" t="s">
        <v>51</v>
      </c>
    </row>
    <row r="515" spans="1:10" ht="25.5">
      <c r="A515" s="167"/>
      <c r="B515" s="168"/>
      <c r="C515" s="169"/>
      <c r="D515" s="159"/>
      <c r="E515" s="90" t="s">
        <v>169</v>
      </c>
      <c r="F515" s="90" t="s">
        <v>227</v>
      </c>
      <c r="G515" s="90" t="s">
        <v>508</v>
      </c>
      <c r="H515" s="90" t="s">
        <v>50</v>
      </c>
      <c r="I515" s="159"/>
      <c r="J515" s="165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1136187</v>
      </c>
      <c r="E536" s="21">
        <f t="shared" ref="E536:J536" si="142">E233+E480</f>
        <v>0</v>
      </c>
      <c r="F536" s="21">
        <f t="shared" si="142"/>
        <v>7400</v>
      </c>
      <c r="G536" s="21">
        <f t="shared" si="142"/>
        <v>31913</v>
      </c>
      <c r="H536" s="21">
        <f t="shared" si="142"/>
        <v>1038299</v>
      </c>
      <c r="I536" s="21">
        <f t="shared" si="142"/>
        <v>20568</v>
      </c>
      <c r="J536" s="22">
        <f t="shared" si="142"/>
        <v>38007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72"/>
      <c r="E538" s="172"/>
      <c r="H538" s="171"/>
      <c r="I538" s="171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  <mergeCell ref="A21:I21"/>
    <mergeCell ref="B23:C23"/>
    <mergeCell ref="D23:E23"/>
    <mergeCell ref="F23:G23"/>
    <mergeCell ref="H23:I23"/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2025-11-25T07:34:12Z</dcterms:modified>
</cp:coreProperties>
</file>